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prospetto min.le bilancio prev-" sheetId="1" r:id="rId1"/>
  </sheets>
  <externalReferences>
    <externalReference r:id="rId4"/>
  </externalReferences>
  <definedNames>
    <definedName name="_xlnm.Print_Area" localSheetId="0">#N/A</definedName>
    <definedName name="Excel_BuiltIn_Print_Area_1">#N/A</definedName>
    <definedName name="Excel_BuiltIn_Print_Area_2">#N/A</definedName>
  </definedNames>
  <calcPr fullCalcOnLoad="1"/>
</workbook>
</file>

<file path=xl/sharedStrings.xml><?xml version="1.0" encoding="utf-8"?>
<sst xmlns="http://schemas.openxmlformats.org/spreadsheetml/2006/main" count="45" uniqueCount="43">
  <si>
    <t>Allegato G</t>
  </si>
  <si>
    <t>VOCI DI COSTO/RICAVO</t>
  </si>
  <si>
    <t>VALORI COMPLESSIVI</t>
  </si>
  <si>
    <t>QUADRO DI DESTINAZIONE PROGRAMMATICA DELLE RISORSE</t>
  </si>
  <si>
    <t>TOTALE</t>
  </si>
  <si>
    <t>COSTI DI STRUTTURA</t>
  </si>
  <si>
    <t>A)</t>
  </si>
  <si>
    <t>RICAVI ORDINARI</t>
  </si>
  <si>
    <t>1)</t>
  </si>
  <si>
    <t>Proventi da servizi</t>
  </si>
  <si>
    <t>2)</t>
  </si>
  <si>
    <t>Altri proventi o rimborsi</t>
  </si>
  <si>
    <t>3)</t>
  </si>
  <si>
    <t>Contributi da organismi comunitari</t>
  </si>
  <si>
    <t>4)</t>
  </si>
  <si>
    <t>Contributi regionali o da altri enti pubblici</t>
  </si>
  <si>
    <t>5)</t>
  </si>
  <si>
    <t>Altri contributi</t>
  </si>
  <si>
    <t>6)</t>
  </si>
  <si>
    <t>Contributo della Camera di Commercio</t>
  </si>
  <si>
    <t>Totale (A)</t>
  </si>
  <si>
    <t>B)</t>
  </si>
  <si>
    <t>Organi istituzionali</t>
  </si>
  <si>
    <t>7)</t>
  </si>
  <si>
    <t>Personale</t>
  </si>
  <si>
    <t>8)</t>
  </si>
  <si>
    <t>Funzionamento</t>
  </si>
  <si>
    <t>9)</t>
  </si>
  <si>
    <t>Ammortamenti e accantonamenti</t>
  </si>
  <si>
    <t>Totale (B)</t>
  </si>
  <si>
    <t>C)</t>
  </si>
  <si>
    <t>COSTI ISTITUZIONALI</t>
  </si>
  <si>
    <t>10)</t>
  </si>
  <si>
    <t>Spese per progetti e iniziative</t>
  </si>
  <si>
    <t>Totale (C)</t>
  </si>
  <si>
    <t>ATTIVITA' DI SERVICE AL SISTEMA CAMERALE</t>
  </si>
  <si>
    <t>INN.NE E RAFF.TO SISTEMA PRODUTTIVO LOCALE</t>
  </si>
  <si>
    <t>PROM.NE SVIL. ECONOMICO E ORG.NE SERVIZI ALLE IMPRESE</t>
  </si>
  <si>
    <t>PARTECIP.NE BANDI NAZ.LI, REG.LI E COMUNITARI</t>
  </si>
  <si>
    <t>PROMOZIONE ECONOMICA E VALORIZZAZ.NE</t>
  </si>
  <si>
    <t>PREVENTIVO ECONOMICO AZIENDA SPECIALE A.S.I.P.S. ANNO 2019(previsto dall'art. 67, comma 1)</t>
  </si>
  <si>
    <t>PREVISIONE CONSUNTIVO AL 31.12.2020</t>
  </si>
  <si>
    <t>PREVENTIVO ANNO 2021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</si>
</sst>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\-??_-"/>
    <numFmt numFmtId="173" formatCode="_-&quot;€ &quot;* #,##0.00_-;&quot;-€ &quot;* #,##0.00_-;_-&quot;€ &quot;* \-??_-;_-@_-"/>
    <numFmt numFmtId="174" formatCode="0.0000%"/>
    <numFmt numFmtId="175" formatCode="0.000%"/>
    <numFmt numFmtId="176" formatCode="_-* #,##0.0_-;\-* #,##0.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_-;\-* #,##0.000000_-;_-* &quot;-&quot;??????_-;_-@_-"/>
    <numFmt numFmtId="182" formatCode="_-* #,##0.0000000_-;\-* #,##0.0000000_-;_-* &quot;-&quot;??_-;_-@_-"/>
    <numFmt numFmtId="183" formatCode="_-* #,##0.00000000_-;\-* #,##0.00000000_-;_-* &quot;-&quot;??_-;_-@_-"/>
    <numFmt numFmtId="184" formatCode="_-* #,##0.00000000_-;\-* #,##0.00000000_-;_-* &quot;-&quot;????????_-;_-@_-"/>
  </numFmts>
  <fonts count="44">
    <font>
      <sz val="10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right"/>
    </xf>
    <xf numFmtId="173" fontId="0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173" fontId="0" fillId="0" borderId="27" xfId="0" applyNumberFormat="1" applyFont="1" applyBorder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173" fontId="6" fillId="0" borderId="3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5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34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43" fontId="0" fillId="0" borderId="0" xfId="46" applyAlignment="1">
      <alignment/>
    </xf>
    <xf numFmtId="173" fontId="0" fillId="0" borderId="0" xfId="0" applyNumberFormat="1" applyFont="1" applyAlignment="1">
      <alignment horizontal="right"/>
    </xf>
    <xf numFmtId="17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  <xf numFmtId="44" fontId="0" fillId="0" borderId="0" xfId="62" applyFill="1" applyAlignment="1">
      <alignment horizontal="center"/>
    </xf>
    <xf numFmtId="173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4" fontId="0" fillId="0" borderId="0" xfId="62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9525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3050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ENTIVO%20ANALITIC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o"/>
      <sheetName val="RIEPILOGO"/>
      <sheetName val="ENTRATE"/>
      <sheetName val="A2"/>
      <sheetName val="A3-A4"/>
      <sheetName val="A5"/>
      <sheetName val="A6"/>
      <sheetName val="SPESE"/>
      <sheetName val="B6"/>
      <sheetName val="B7"/>
      <sheetName val="CALCOLO BASI IMPONIBILI"/>
      <sheetName val="B8"/>
      <sheetName val="B9"/>
      <sheetName val="C"/>
    </sheetNames>
    <sheetDataSet>
      <sheetData sheetId="1">
        <row r="15">
          <cell r="F15">
            <v>364790</v>
          </cell>
        </row>
        <row r="17">
          <cell r="F17">
            <v>100000</v>
          </cell>
        </row>
        <row r="18">
          <cell r="F18">
            <v>85000</v>
          </cell>
        </row>
        <row r="19">
          <cell r="F19">
            <v>400000</v>
          </cell>
        </row>
        <row r="26">
          <cell r="F26">
            <v>17342</v>
          </cell>
        </row>
        <row r="31">
          <cell r="H31">
            <v>230219</v>
          </cell>
        </row>
        <row r="32">
          <cell r="H32">
            <v>46789</v>
          </cell>
        </row>
        <row r="34">
          <cell r="F34">
            <v>24540</v>
          </cell>
        </row>
        <row r="35">
          <cell r="F35">
            <v>630900</v>
          </cell>
        </row>
      </sheetData>
      <sheetData sheetId="13">
        <row r="23">
          <cell r="F23">
            <v>240000</v>
          </cell>
        </row>
        <row r="27">
          <cell r="F27">
            <v>63750</v>
          </cell>
        </row>
        <row r="56">
          <cell r="F56">
            <v>82500</v>
          </cell>
        </row>
        <row r="58">
          <cell r="F58">
            <v>172500</v>
          </cell>
        </row>
        <row r="60">
          <cell r="F60">
            <v>72150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21">
      <selection activeCell="C42" sqref="C42"/>
    </sheetView>
  </sheetViews>
  <sheetFormatPr defaultColWidth="13.421875" defaultRowHeight="12.75"/>
  <cols>
    <col min="1" max="1" width="3.421875" style="1" customWidth="1"/>
    <col min="2" max="2" width="34.421875" style="1" customWidth="1"/>
    <col min="3" max="3" width="14.57421875" style="1" customWidth="1"/>
    <col min="4" max="4" width="14.7109375" style="1" customWidth="1"/>
    <col min="5" max="5" width="11.00390625" style="1" customWidth="1"/>
    <col min="6" max="6" width="15.57421875" style="1" bestFit="1" customWidth="1"/>
    <col min="7" max="7" width="12.421875" style="1" bestFit="1" customWidth="1"/>
    <col min="8" max="8" width="11.7109375" style="1" customWidth="1"/>
    <col min="9" max="9" width="12.57421875" style="1" customWidth="1"/>
    <col min="10" max="10" width="12.421875" style="1" customWidth="1"/>
    <col min="11" max="12" width="14.7109375" style="1" bestFit="1" customWidth="1"/>
    <col min="13" max="16384" width="13.421875" style="1" customWidth="1"/>
  </cols>
  <sheetData>
    <row r="1" spans="1:2" ht="12.75">
      <c r="A1" s="74"/>
      <c r="B1" s="2"/>
    </row>
    <row r="2" ht="12.75">
      <c r="A2" s="74"/>
    </row>
    <row r="3" spans="1:2" ht="12.75">
      <c r="A3" s="74"/>
      <c r="B3" s="2"/>
    </row>
    <row r="4" spans="1:3" ht="12.75" customHeight="1">
      <c r="A4" s="74"/>
      <c r="B4" s="75"/>
      <c r="C4" s="75"/>
    </row>
    <row r="5" spans="1:3" ht="12.75" customHeight="1">
      <c r="A5" s="74"/>
      <c r="B5" s="75"/>
      <c r="C5" s="75"/>
    </row>
    <row r="6" spans="1:3" ht="12.75" customHeight="1">
      <c r="A6" s="74"/>
      <c r="B6" s="75"/>
      <c r="C6" s="75"/>
    </row>
    <row r="7" spans="1:2" ht="15.75">
      <c r="A7" s="3" t="s">
        <v>0</v>
      </c>
      <c r="B7" s="3"/>
    </row>
    <row r="9" ht="15.75">
      <c r="A9" s="3" t="s">
        <v>40</v>
      </c>
    </row>
    <row r="10" spans="1:11" ht="18" customHeight="1" thickBot="1" thickTop="1">
      <c r="A10" s="76" t="s">
        <v>1</v>
      </c>
      <c r="B10" s="76"/>
      <c r="C10" s="77" t="s">
        <v>2</v>
      </c>
      <c r="D10" s="77"/>
      <c r="E10" s="64" t="s">
        <v>3</v>
      </c>
      <c r="F10" s="64"/>
      <c r="G10" s="64"/>
      <c r="H10" s="64"/>
      <c r="I10" s="64"/>
      <c r="J10" s="64"/>
      <c r="K10" s="65" t="s">
        <v>4</v>
      </c>
    </row>
    <row r="11" spans="1:11" ht="54.75" customHeight="1" thickBot="1" thickTop="1">
      <c r="A11" s="76"/>
      <c r="B11" s="76"/>
      <c r="C11" s="4" t="s">
        <v>41</v>
      </c>
      <c r="D11" s="4" t="s">
        <v>42</v>
      </c>
      <c r="E11" s="5" t="s">
        <v>35</v>
      </c>
      <c r="F11" s="6" t="s">
        <v>39</v>
      </c>
      <c r="G11" s="6" t="s">
        <v>36</v>
      </c>
      <c r="H11" s="48" t="s">
        <v>37</v>
      </c>
      <c r="I11" s="57" t="s">
        <v>38</v>
      </c>
      <c r="J11" s="58" t="s">
        <v>5</v>
      </c>
      <c r="K11" s="65"/>
    </row>
    <row r="12" spans="1:11" ht="13.5" thickTop="1">
      <c r="A12" s="7"/>
      <c r="B12" s="8"/>
      <c r="C12" s="9"/>
      <c r="D12" s="9"/>
      <c r="E12" s="10"/>
      <c r="F12" s="11"/>
      <c r="G12" s="11"/>
      <c r="H12" s="11"/>
      <c r="I12" s="11"/>
      <c r="J12" s="12"/>
      <c r="K12" s="9"/>
    </row>
    <row r="13" spans="1:11" ht="12.75">
      <c r="A13" s="13" t="s">
        <v>6</v>
      </c>
      <c r="B13" s="14" t="s">
        <v>7</v>
      </c>
      <c r="C13" s="15"/>
      <c r="D13" s="15"/>
      <c r="E13" s="16"/>
      <c r="F13" s="17"/>
      <c r="G13" s="17"/>
      <c r="H13" s="17"/>
      <c r="I13" s="17"/>
      <c r="J13" s="18"/>
      <c r="K13" s="15"/>
    </row>
    <row r="14" spans="1:11" ht="8.25" customHeight="1">
      <c r="A14" s="19"/>
      <c r="B14" s="20"/>
      <c r="C14" s="15"/>
      <c r="D14" s="15"/>
      <c r="E14" s="16"/>
      <c r="F14" s="17"/>
      <c r="G14" s="17"/>
      <c r="H14" s="17"/>
      <c r="I14" s="17"/>
      <c r="J14" s="18"/>
      <c r="K14" s="15"/>
    </row>
    <row r="15" spans="1:12" ht="12.75">
      <c r="A15" s="21" t="s">
        <v>8</v>
      </c>
      <c r="B15" s="20" t="s">
        <v>9</v>
      </c>
      <c r="C15" s="22"/>
      <c r="D15" s="22"/>
      <c r="E15" s="23"/>
      <c r="F15" s="24"/>
      <c r="G15" s="24"/>
      <c r="H15" s="24"/>
      <c r="I15" s="24"/>
      <c r="J15" s="25"/>
      <c r="K15" s="22">
        <f>ROUND(SUM(E15:J15),2)</f>
        <v>0</v>
      </c>
      <c r="L15" s="26"/>
    </row>
    <row r="16" spans="1:12" ht="12.75">
      <c r="A16" s="21" t="s">
        <v>10</v>
      </c>
      <c r="B16" s="20" t="s">
        <v>11</v>
      </c>
      <c r="C16" s="22">
        <v>412000</v>
      </c>
      <c r="D16" s="22">
        <f>'[1]RIEPILOGO'!$F$15</f>
        <v>364790</v>
      </c>
      <c r="E16" s="23"/>
      <c r="F16" s="24">
        <v>100000</v>
      </c>
      <c r="G16" s="24">
        <v>211441</v>
      </c>
      <c r="H16" s="24"/>
      <c r="I16" s="24"/>
      <c r="J16" s="25">
        <v>53349</v>
      </c>
      <c r="K16" s="22">
        <f>SUM(E16:J16)</f>
        <v>364790</v>
      </c>
      <c r="L16" s="51"/>
    </row>
    <row r="17" spans="1:11" ht="12.75">
      <c r="A17" s="21" t="s">
        <v>12</v>
      </c>
      <c r="B17" s="20" t="s">
        <v>13</v>
      </c>
      <c r="C17" s="22"/>
      <c r="D17" s="22"/>
      <c r="E17" s="23"/>
      <c r="F17" s="24"/>
      <c r="G17" s="24"/>
      <c r="H17" s="24"/>
      <c r="I17" s="24"/>
      <c r="J17" s="25"/>
      <c r="K17" s="22">
        <f>SUM(E17:J17)</f>
        <v>0</v>
      </c>
    </row>
    <row r="18" spans="1:11" ht="12.75">
      <c r="A18" s="21" t="s">
        <v>14</v>
      </c>
      <c r="B18" s="20" t="s">
        <v>15</v>
      </c>
      <c r="C18" s="22">
        <v>25100</v>
      </c>
      <c r="D18" s="22">
        <f>'[1]RIEPILOGO'!$F$17</f>
        <v>100000</v>
      </c>
      <c r="E18" s="23"/>
      <c r="F18" s="24"/>
      <c r="G18" s="24"/>
      <c r="H18" s="24"/>
      <c r="I18" s="24">
        <v>90000</v>
      </c>
      <c r="J18" s="25">
        <v>10000</v>
      </c>
      <c r="K18" s="22">
        <f>SUM(E18:J18)</f>
        <v>100000</v>
      </c>
    </row>
    <row r="19" spans="1:11" ht="12.75">
      <c r="A19" s="21" t="s">
        <v>16</v>
      </c>
      <c r="B19" s="20" t="s">
        <v>17</v>
      </c>
      <c r="C19" s="22">
        <v>85000</v>
      </c>
      <c r="D19" s="22">
        <f>'[1]RIEPILOGO'!$F$18</f>
        <v>85000</v>
      </c>
      <c r="E19" s="23"/>
      <c r="F19" s="24"/>
      <c r="G19" s="24"/>
      <c r="H19" s="24">
        <v>85000</v>
      </c>
      <c r="I19" s="24"/>
      <c r="J19" s="25"/>
      <c r="K19" s="22">
        <f>SUM(E19:J19)</f>
        <v>85000</v>
      </c>
    </row>
    <row r="20" spans="1:11" ht="12.75">
      <c r="A20" s="27" t="s">
        <v>18</v>
      </c>
      <c r="B20" s="28" t="s">
        <v>19</v>
      </c>
      <c r="C20" s="29">
        <v>328400</v>
      </c>
      <c r="D20" s="29">
        <f>'[1]RIEPILOGO'!$F$19</f>
        <v>400000</v>
      </c>
      <c r="E20" s="30">
        <v>80000</v>
      </c>
      <c r="F20" s="31">
        <v>320000</v>
      </c>
      <c r="G20" s="31"/>
      <c r="H20" s="31"/>
      <c r="I20" s="31"/>
      <c r="J20" s="32"/>
      <c r="K20" s="22">
        <f>SUM(E20:J20)</f>
        <v>400000</v>
      </c>
    </row>
    <row r="21" spans="1:11" ht="15" customHeight="1">
      <c r="A21" s="68" t="s">
        <v>20</v>
      </c>
      <c r="B21" s="68"/>
      <c r="C21" s="33">
        <f aca="true" t="shared" si="0" ref="C21:J21">SUM(C15:C20)</f>
        <v>850500</v>
      </c>
      <c r="D21" s="33">
        <f t="shared" si="0"/>
        <v>949790</v>
      </c>
      <c r="E21" s="49">
        <f t="shared" si="0"/>
        <v>80000</v>
      </c>
      <c r="F21" s="49">
        <f t="shared" si="0"/>
        <v>420000</v>
      </c>
      <c r="G21" s="49">
        <f t="shared" si="0"/>
        <v>211441</v>
      </c>
      <c r="H21" s="49">
        <f t="shared" si="0"/>
        <v>85000</v>
      </c>
      <c r="I21" s="49">
        <f t="shared" si="0"/>
        <v>90000</v>
      </c>
      <c r="J21" s="49">
        <f t="shared" si="0"/>
        <v>63349</v>
      </c>
      <c r="K21" s="33">
        <f>ROUND(SUM(K15:K20),2)</f>
        <v>949790</v>
      </c>
    </row>
    <row r="22" spans="1:11" ht="6.75" customHeight="1">
      <c r="A22" s="37"/>
      <c r="B22" s="38"/>
      <c r="C22" s="9"/>
      <c r="D22" s="9"/>
      <c r="E22" s="10"/>
      <c r="F22" s="11"/>
      <c r="G22" s="11"/>
      <c r="H22" s="11"/>
      <c r="I22" s="11"/>
      <c r="J22" s="12"/>
      <c r="K22" s="9"/>
    </row>
    <row r="23" spans="1:11" ht="6.75" customHeight="1">
      <c r="A23" s="19"/>
      <c r="B23" s="20"/>
      <c r="C23" s="15"/>
      <c r="D23" s="15"/>
      <c r="E23" s="16"/>
      <c r="F23" s="17"/>
      <c r="G23" s="17"/>
      <c r="H23" s="17"/>
      <c r="I23" s="17"/>
      <c r="J23" s="18"/>
      <c r="K23" s="15"/>
    </row>
    <row r="24" spans="1:11" ht="12.75">
      <c r="A24" s="13" t="s">
        <v>21</v>
      </c>
      <c r="B24" s="14" t="s">
        <v>5</v>
      </c>
      <c r="C24" s="15"/>
      <c r="D24" s="15"/>
      <c r="E24" s="16"/>
      <c r="F24" s="17"/>
      <c r="G24" s="17"/>
      <c r="H24" s="17"/>
      <c r="I24" s="17"/>
      <c r="J24" s="18"/>
      <c r="K24" s="15"/>
    </row>
    <row r="25" spans="1:11" ht="8.25" customHeight="1">
      <c r="A25" s="19"/>
      <c r="B25" s="20"/>
      <c r="C25" s="15"/>
      <c r="D25" s="15"/>
      <c r="E25" s="16"/>
      <c r="F25" s="17"/>
      <c r="G25" s="17"/>
      <c r="H25" s="17"/>
      <c r="I25" s="17"/>
      <c r="J25" s="18"/>
      <c r="K25" s="15"/>
    </row>
    <row r="26" spans="1:12" ht="12.75">
      <c r="A26" s="21" t="s">
        <v>18</v>
      </c>
      <c r="B26" s="56" t="s">
        <v>22</v>
      </c>
      <c r="C26" s="22">
        <v>16000</v>
      </c>
      <c r="D26" s="22">
        <f>'[1]RIEPILOGO'!$F$26</f>
        <v>17342</v>
      </c>
      <c r="E26" s="23"/>
      <c r="F26" s="23"/>
      <c r="G26" s="23"/>
      <c r="H26" s="23"/>
      <c r="I26" s="23"/>
      <c r="J26" s="25">
        <v>17342</v>
      </c>
      <c r="K26" s="22">
        <f>ROUND(SUM(E26:J26),2)</f>
        <v>17342</v>
      </c>
      <c r="L26" s="26"/>
    </row>
    <row r="27" spans="1:13" ht="12.75">
      <c r="A27" s="21" t="s">
        <v>23</v>
      </c>
      <c r="B27" s="56" t="s">
        <v>24</v>
      </c>
      <c r="C27" s="22">
        <v>225000</v>
      </c>
      <c r="D27" s="22">
        <f>'[1]RIEPILOGO'!$H$31</f>
        <v>230219</v>
      </c>
      <c r="E27" s="23">
        <v>80000</v>
      </c>
      <c r="F27" s="23">
        <v>83435.51</v>
      </c>
      <c r="G27" s="23">
        <v>33323.71</v>
      </c>
      <c r="H27" s="23">
        <v>18184.66</v>
      </c>
      <c r="I27" s="23">
        <v>15275.12</v>
      </c>
      <c r="J27" s="25"/>
      <c r="K27" s="22">
        <f>ROUND(SUM(E27:J27),2)</f>
        <v>230219</v>
      </c>
      <c r="L27" s="26"/>
      <c r="M27" s="51"/>
    </row>
    <row r="28" spans="1:13" ht="12.75">
      <c r="A28" s="21" t="s">
        <v>25</v>
      </c>
      <c r="B28" s="20" t="s">
        <v>26</v>
      </c>
      <c r="C28" s="22">
        <v>45000</v>
      </c>
      <c r="D28" s="22">
        <f>'[1]RIEPILOGO'!$H$32</f>
        <v>46789</v>
      </c>
      <c r="E28" s="23"/>
      <c r="F28" s="23">
        <v>14064.49</v>
      </c>
      <c r="G28" s="23">
        <v>5617.29</v>
      </c>
      <c r="H28" s="23">
        <v>3065.34</v>
      </c>
      <c r="I28" s="23">
        <v>2574.88</v>
      </c>
      <c r="J28" s="32">
        <v>21467</v>
      </c>
      <c r="K28" s="22">
        <f>ROUND(SUM(E28:J28),2)</f>
        <v>46789</v>
      </c>
      <c r="L28" s="26"/>
      <c r="M28" s="51"/>
    </row>
    <row r="29" spans="1:12" ht="12.75">
      <c r="A29" s="27" t="s">
        <v>27</v>
      </c>
      <c r="B29" s="28" t="s">
        <v>28</v>
      </c>
      <c r="C29" s="29">
        <v>24100</v>
      </c>
      <c r="D29" s="22">
        <f>'[1]RIEPILOGO'!$F$34</f>
        <v>24540</v>
      </c>
      <c r="E29" s="23"/>
      <c r="F29" s="23"/>
      <c r="G29" s="23"/>
      <c r="H29" s="23"/>
      <c r="I29" s="23"/>
      <c r="J29" s="32">
        <v>24540</v>
      </c>
      <c r="K29" s="22">
        <f>ROUND(SUM(E29:J29),2)</f>
        <v>24540</v>
      </c>
      <c r="L29" s="26"/>
    </row>
    <row r="30" spans="1:13" ht="15.75" customHeight="1">
      <c r="A30" s="68" t="s">
        <v>29</v>
      </c>
      <c r="B30" s="68"/>
      <c r="C30" s="33">
        <f aca="true" t="shared" si="1" ref="C30:H30">SUM(C26:C29)</f>
        <v>310100</v>
      </c>
      <c r="D30" s="33">
        <f t="shared" si="1"/>
        <v>318890</v>
      </c>
      <c r="E30" s="35">
        <f t="shared" si="1"/>
        <v>80000</v>
      </c>
      <c r="F30" s="35">
        <f t="shared" si="1"/>
        <v>97500</v>
      </c>
      <c r="G30" s="35">
        <f t="shared" si="1"/>
        <v>38941</v>
      </c>
      <c r="H30" s="35">
        <f t="shared" si="1"/>
        <v>21250</v>
      </c>
      <c r="I30" s="49">
        <f>SUM(I24:I29)</f>
        <v>17850</v>
      </c>
      <c r="J30" s="36">
        <f>SUM(J26:J29)</f>
        <v>63349</v>
      </c>
      <c r="K30" s="33">
        <f>ROUND(SUM(K26:K29),2)</f>
        <v>318890</v>
      </c>
      <c r="L30" s="26"/>
      <c r="M30" s="51"/>
    </row>
    <row r="31" spans="1:11" ht="8.25" customHeight="1">
      <c r="A31" s="37"/>
      <c r="B31" s="38"/>
      <c r="C31" s="39"/>
      <c r="D31" s="39"/>
      <c r="E31" s="40"/>
      <c r="F31" s="41"/>
      <c r="G31" s="41"/>
      <c r="H31" s="41"/>
      <c r="I31" s="41"/>
      <c r="J31" s="42"/>
      <c r="K31" s="39"/>
    </row>
    <row r="32" spans="1:11" ht="8.25" customHeight="1">
      <c r="A32" s="19"/>
      <c r="B32" s="20"/>
      <c r="C32" s="22"/>
      <c r="D32" s="22"/>
      <c r="E32" s="23"/>
      <c r="F32" s="24"/>
      <c r="G32" s="24"/>
      <c r="H32" s="24"/>
      <c r="I32" s="24"/>
      <c r="J32" s="25"/>
      <c r="K32" s="22"/>
    </row>
    <row r="33" spans="1:11" ht="12.75">
      <c r="A33" s="13" t="s">
        <v>30</v>
      </c>
      <c r="B33" s="14" t="s">
        <v>31</v>
      </c>
      <c r="C33" s="22"/>
      <c r="D33" s="22"/>
      <c r="E33" s="23"/>
      <c r="F33" s="24"/>
      <c r="G33" s="24"/>
      <c r="H33" s="24"/>
      <c r="I33" s="24"/>
      <c r="J33" s="25"/>
      <c r="K33" s="22"/>
    </row>
    <row r="34" spans="1:11" ht="8.25" customHeight="1">
      <c r="A34" s="21"/>
      <c r="B34" s="20"/>
      <c r="C34" s="22"/>
      <c r="D34" s="22"/>
      <c r="E34" s="23"/>
      <c r="F34" s="24"/>
      <c r="G34" s="24"/>
      <c r="H34" s="24"/>
      <c r="I34" s="24"/>
      <c r="J34" s="25"/>
      <c r="K34" s="22"/>
    </row>
    <row r="35" spans="1:12" ht="12.75">
      <c r="A35" s="27" t="s">
        <v>32</v>
      </c>
      <c r="B35" s="28" t="s">
        <v>33</v>
      </c>
      <c r="C35" s="29">
        <v>574400</v>
      </c>
      <c r="D35" s="29">
        <f>'[1]RIEPILOGO'!$F$35</f>
        <v>630900</v>
      </c>
      <c r="E35" s="30"/>
      <c r="F35" s="30">
        <f>'[1]C'!$F$56+'[1]C'!$F$23</f>
        <v>322500</v>
      </c>
      <c r="G35" s="30">
        <f>'[1]C'!$F$58</f>
        <v>172500</v>
      </c>
      <c r="H35" s="30">
        <f>'[1]C'!$F$27</f>
        <v>63750</v>
      </c>
      <c r="I35" s="30">
        <f>'[1]C'!$F$60</f>
        <v>72150</v>
      </c>
      <c r="J35" s="30">
        <f>J21-J30</f>
        <v>0</v>
      </c>
      <c r="K35" s="29">
        <f>ROUND(SUM(E35:J35),2)</f>
        <v>630900</v>
      </c>
      <c r="L35" s="26"/>
    </row>
    <row r="36" spans="1:12" ht="16.5" customHeight="1">
      <c r="A36" s="68" t="s">
        <v>34</v>
      </c>
      <c r="B36" s="68"/>
      <c r="C36" s="33">
        <f>SUM(C35)</f>
        <v>574400</v>
      </c>
      <c r="D36" s="33">
        <f>SUM(D35)</f>
        <v>630900</v>
      </c>
      <c r="E36" s="34">
        <f aca="true" t="shared" si="2" ref="E36:K36">SUM(E35)</f>
        <v>0</v>
      </c>
      <c r="F36" s="34">
        <f t="shared" si="2"/>
        <v>322500</v>
      </c>
      <c r="G36" s="34">
        <f t="shared" si="2"/>
        <v>172500</v>
      </c>
      <c r="H36" s="34">
        <f t="shared" si="2"/>
        <v>63750</v>
      </c>
      <c r="I36" s="34">
        <f t="shared" si="2"/>
        <v>72150</v>
      </c>
      <c r="J36" s="34">
        <f t="shared" si="2"/>
        <v>0</v>
      </c>
      <c r="K36" s="33">
        <f t="shared" si="2"/>
        <v>630900</v>
      </c>
      <c r="L36" s="26"/>
    </row>
    <row r="37" spans="3:11" ht="12.75">
      <c r="C37" s="26"/>
      <c r="D37" s="26"/>
      <c r="E37" s="26"/>
      <c r="J37"/>
      <c r="K37"/>
    </row>
    <row r="38" spans="3:11" s="59" customFormat="1" ht="11.25">
      <c r="C38" s="60"/>
      <c r="D38" s="60"/>
      <c r="E38" s="60"/>
      <c r="F38" s="60"/>
      <c r="G38" s="60"/>
      <c r="H38" s="60"/>
      <c r="I38" s="60"/>
      <c r="J38" s="69"/>
      <c r="K38" s="69"/>
    </row>
    <row r="39" spans="3:11" ht="12.75">
      <c r="C39" s="26"/>
      <c r="D39" s="26"/>
      <c r="J39" s="66"/>
      <c r="K39" s="67"/>
    </row>
    <row r="40" spans="3:11" ht="12.75">
      <c r="C40" s="26"/>
      <c r="D40" s="26"/>
      <c r="J40" s="43"/>
      <c r="K40" s="43"/>
    </row>
    <row r="41" spans="3:11" ht="12.75">
      <c r="C41" s="26"/>
      <c r="D41" s="26"/>
      <c r="J41" s="43"/>
      <c r="K41" s="43"/>
    </row>
    <row r="42" spans="3:11" ht="12.75">
      <c r="C42" s="26"/>
      <c r="D42" s="26"/>
      <c r="J42" s="43"/>
      <c r="K42" s="26"/>
    </row>
    <row r="43" spans="3:11" ht="12.75">
      <c r="C43" s="26"/>
      <c r="D43" s="26"/>
      <c r="J43" s="43"/>
      <c r="K43" s="26"/>
    </row>
    <row r="44" spans="3:11" ht="12.75">
      <c r="C44" s="26"/>
      <c r="D44" s="26"/>
      <c r="F44" s="51"/>
      <c r="G44" s="51"/>
      <c r="H44" s="51"/>
      <c r="I44" s="51"/>
      <c r="J44" s="43"/>
      <c r="K44" s="26"/>
    </row>
    <row r="45" spans="3:11" ht="12.75">
      <c r="C45" s="26"/>
      <c r="E45" s="62"/>
      <c r="F45" s="63"/>
      <c r="G45" s="63"/>
      <c r="H45" s="63"/>
      <c r="I45" s="63"/>
      <c r="J45" s="43"/>
      <c r="K45" s="26"/>
    </row>
    <row r="46" spans="10:11" ht="12.75">
      <c r="J46" s="44"/>
      <c r="K46" s="26"/>
    </row>
    <row r="47" spans="4:11" ht="12.75">
      <c r="D47" s="53"/>
      <c r="J47" s="44"/>
      <c r="K47" s="50"/>
    </row>
    <row r="48" spans="4:13" ht="12.75">
      <c r="D48" s="53"/>
      <c r="E48" s="70"/>
      <c r="F48" s="70"/>
      <c r="I48" s="51"/>
      <c r="J48" s="44"/>
      <c r="K48" s="50"/>
      <c r="L48" s="51"/>
      <c r="M48" s="51"/>
    </row>
    <row r="49" spans="4:11" ht="12.75">
      <c r="D49" s="53"/>
      <c r="E49" s="71"/>
      <c r="F49" s="72"/>
      <c r="H49" s="46"/>
      <c r="I49" s="46"/>
      <c r="J49" s="45"/>
      <c r="K49" s="46"/>
    </row>
    <row r="50" spans="4:11" ht="12.75">
      <c r="D50" s="26"/>
      <c r="E50" s="73"/>
      <c r="F50" s="73"/>
      <c r="G50" s="52"/>
      <c r="H50" s="52"/>
      <c r="I50" s="52"/>
      <c r="J50" s="52"/>
      <c r="K50" s="54"/>
    </row>
    <row r="51" spans="4:11" ht="12.75">
      <c r="D51" s="26"/>
      <c r="E51" s="55"/>
      <c r="F51" s="52"/>
      <c r="G51" s="52"/>
      <c r="H51" s="52"/>
      <c r="I51" s="52"/>
      <c r="J51" s="52"/>
      <c r="K51" s="54"/>
    </row>
    <row r="52" spans="4:11" ht="12.75">
      <c r="D52" s="53"/>
      <c r="E52" s="70"/>
      <c r="F52" s="70"/>
      <c r="J52" s="44"/>
      <c r="K52" s="26"/>
    </row>
    <row r="54" spans="5:11" ht="12.75">
      <c r="E54" s="61"/>
      <c r="F54" s="61"/>
      <c r="G54" s="61"/>
      <c r="H54" s="61"/>
      <c r="I54" s="61"/>
      <c r="K54" s="51"/>
    </row>
    <row r="55" spans="5:9" ht="12.75">
      <c r="E55" s="47"/>
      <c r="F55" s="47"/>
      <c r="G55" s="47"/>
      <c r="H55" s="47"/>
      <c r="I55" s="47"/>
    </row>
    <row r="56" spans="5:9" ht="12.75">
      <c r="E56" s="47"/>
      <c r="F56" s="47"/>
      <c r="G56" s="47"/>
      <c r="H56" s="47"/>
      <c r="I56" s="47"/>
    </row>
    <row r="57" spans="4:9" ht="12.75">
      <c r="D57" s="26"/>
      <c r="E57" s="47"/>
      <c r="F57" s="47"/>
      <c r="G57" s="47"/>
      <c r="H57" s="47"/>
      <c r="I57" s="47"/>
    </row>
  </sheetData>
  <sheetProtection selectLockedCells="1" selectUnlockedCells="1"/>
  <mergeCells count="17">
    <mergeCell ref="E48:F48"/>
    <mergeCell ref="E49:F49"/>
    <mergeCell ref="E52:F52"/>
    <mergeCell ref="E50:F50"/>
    <mergeCell ref="A1:A6"/>
    <mergeCell ref="B4:C4"/>
    <mergeCell ref="B5:C5"/>
    <mergeCell ref="B6:C6"/>
    <mergeCell ref="A10:B11"/>
    <mergeCell ref="C10:D10"/>
    <mergeCell ref="E10:J10"/>
    <mergeCell ref="K10:K11"/>
    <mergeCell ref="J39:K39"/>
    <mergeCell ref="A21:B21"/>
    <mergeCell ref="A30:B30"/>
    <mergeCell ref="A36:B36"/>
    <mergeCell ref="J38:K38"/>
  </mergeCells>
  <printOptions/>
  <pageMargins left="0.39375" right="0" top="0.19652777777777777" bottom="0" header="0.5118055555555555" footer="0.5118055555555555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Della Ventura</cp:lastModifiedBy>
  <cp:lastPrinted>2020-12-02T12:00:49Z</cp:lastPrinted>
  <dcterms:modified xsi:type="dcterms:W3CDTF">2022-06-15T13:19:36Z</dcterms:modified>
  <cp:category/>
  <cp:version/>
  <cp:contentType/>
  <cp:contentStatus/>
</cp:coreProperties>
</file>